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<sst xmlns="http://schemas.openxmlformats.org/spreadsheetml/2006/main" count="71" uniqueCount="63">
  <si>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УТВЕРЖДАЮ</t>
  </si>
  <si>
    <t>Директор ООО "Стройинвесткомпания"</t>
  </si>
  <si>
    <t>____________Г.В.Шиповской</t>
  </si>
  <si>
    <t>"____" ___________2008г.</t>
  </si>
  <si>
    <t xml:space="preserve">              ПЕРЕЧЕНЬ ПЛАТНЫХ УСЛУГ НАСЕЛЕНИЮ- внутриевартирное инженерное оборудование</t>
  </si>
  <si>
    <t>№ п/п</t>
  </si>
  <si>
    <t>Обоснование</t>
  </si>
  <si>
    <t>Перечень услуг</t>
  </si>
  <si>
    <t>Единица измерения</t>
  </si>
  <si>
    <t>Норма времени</t>
  </si>
  <si>
    <t>з/плата ч/ас по окладу</t>
  </si>
  <si>
    <t>ФОТ руб.</t>
  </si>
  <si>
    <t>Итого</t>
  </si>
  <si>
    <t>Общех. Расходы 78,5%</t>
  </si>
  <si>
    <t>Рентабельность 10%</t>
  </si>
  <si>
    <t>ГЭСНр 65-6-20</t>
  </si>
  <si>
    <t>Замена полотенцесущителя на на прибор улучшеной модели</t>
  </si>
  <si>
    <t>1 прибор</t>
  </si>
  <si>
    <t>65-23-2</t>
  </si>
  <si>
    <t>Отключение и включение стояков тепло-водоснабжения при выполнениии работ по замене сантехнического оборудования за счет средств прживающих</t>
  </si>
  <si>
    <t>100м3 здания</t>
  </si>
  <si>
    <t>2.2.1.2,п.3</t>
  </si>
  <si>
    <t>Ремонт без снятия с места (до истечения нормативного срока эксплуатации) с душем</t>
  </si>
  <si>
    <t>Ремонт без снятия с места (до истечения нормативного срока эксплуатации) без душа</t>
  </si>
  <si>
    <t>2.2.1.2,п.4</t>
  </si>
  <si>
    <t>1смеситель</t>
  </si>
  <si>
    <t>МР ч.1пр.2.2.21</t>
  </si>
  <si>
    <t>МР ч.1пр.2.2.27</t>
  </si>
  <si>
    <t>МР ч.1 пр.2.2.20</t>
  </si>
  <si>
    <t>Смена вышедших из строя и не подлежащих ремонту (до истечения нормативного срока эксплуатации или на прибор улучшеной модели)</t>
  </si>
  <si>
    <t>-Унитаз типа "Компакт"</t>
  </si>
  <si>
    <t>Смывной бачек типа "компакт"</t>
  </si>
  <si>
    <t>Фаянсового умывальника без смесителя</t>
  </si>
  <si>
    <t>Фаянсового умывальника со смесителем</t>
  </si>
  <si>
    <t>1 унитаз</t>
  </si>
  <si>
    <t>1 бачек</t>
  </si>
  <si>
    <t>1 умывальник</t>
  </si>
  <si>
    <t>9-1-6.№5;2.2.21. п.1; 9-1-18.п.6;2.2.21.п.27/5</t>
  </si>
  <si>
    <t>Подключение стиральной машины к системе водоснабжения</t>
  </si>
  <si>
    <t>9-1-6,№5 2.2.21.п.1;9-1-18.п.7;</t>
  </si>
  <si>
    <t>2.2.1.2.тб.2 п.8</t>
  </si>
  <si>
    <t>Устранение засоров в канализационных трубах произошедших по вине проживающих</t>
  </si>
  <si>
    <t>Устранение засоров санитарных приборов произошедших по вине проживающих</t>
  </si>
  <si>
    <t>Транспортные услуги</t>
  </si>
  <si>
    <t>1 машина</t>
  </si>
  <si>
    <t>1 пролет между ревизиями</t>
  </si>
  <si>
    <t>1.Стоимость работ расчитана без учета сменяемых, устанавливаемых приборов</t>
  </si>
  <si>
    <t>2.Услуги транспорта приняты из расчета доставки слесаря (туда-обратно) 0,5 часа</t>
  </si>
  <si>
    <t>3.При вызове слесаря, для выполнения нескольких наименований работ в одной заявке, стоимость вызова и услуги транспорта</t>
  </si>
  <si>
    <t>применяются 1 раз.</t>
  </si>
  <si>
    <t>Инженер ПТО                     О.В.Ходячин</t>
  </si>
  <si>
    <t>Кол-во</t>
  </si>
  <si>
    <t>Стоимость работ без НДС руб(ед)</t>
  </si>
  <si>
    <t>Итого:</t>
  </si>
  <si>
    <t>Всего стоимость работ:</t>
  </si>
  <si>
    <t xml:space="preserve"> </t>
  </si>
  <si>
    <t>Выезд на обследование Техника-смотрителя</t>
  </si>
  <si>
    <t>1выезд</t>
  </si>
  <si>
    <t>НДС 18%</t>
  </si>
  <si>
    <t>Стоимость всего (руб)</t>
  </si>
  <si>
    <t>Стоимость услуг по составлению акта (о неспользовании гор.воды из системы ТВС)</t>
  </si>
  <si>
    <t>"0.1" февраля 2010г.</t>
  </si>
  <si>
    <t>Штатное расписание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</si>
</sst>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justify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vertical="justify"/>
    </xf>
    <xf numFmtId="49" fontId="1" fillId="0" borderId="1" xfId="0" applyNumberFormat="1" applyFont="1" applyBorder="1" applyAlignment="1">
      <alignment vertical="justify" wrapText="1"/>
    </xf>
    <xf numFmtId="2" fontId="1" fillId="0" borderId="1" xfId="0" applyNumberFormat="1" applyFont="1" applyBorder="1" applyAlignment="1">
      <alignment vertical="justify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justify"/>
    </xf>
    <xf numFmtId="2" fontId="1" fillId="0" borderId="1" xfId="0" applyNumberFormat="1" applyFont="1" applyBorder="1" applyAlignment="1">
      <alignment horizontal="left" vertical="justify"/>
    </xf>
    <xf numFmtId="2" fontId="3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workbookViewId="0" topLeftCell="A10">
      <selection activeCell="E40" sqref="E40"/>
    </sheetView>
  </sheetViews>
  <sheetFormatPr defaultColWidth="9.00390625" defaultRowHeight="12.75"/>
  <cols>
    <col min="1" max="1" width="4.375" style="0" customWidth="1"/>
    <col min="2" max="2" width="11.875" style="0" customWidth="1"/>
    <col min="3" max="3" width="26.375" style="0" customWidth="1"/>
    <col min="4" max="4" width="11.375" style="0" customWidth="1"/>
    <col min="5" max="5" width="8.125" style="0" customWidth="1"/>
    <col min="6" max="6" width="7.125" style="0" customWidth="1"/>
    <col min="7" max="7" width="6.75390625" style="0" customWidth="1"/>
    <col min="8" max="8" width="6.25390625" style="0" customWidth="1"/>
    <col min="9" max="9" width="7.375" style="0" customWidth="1"/>
    <col min="10" max="10" width="7.00390625" style="0" customWidth="1"/>
    <col min="11" max="11" width="6.625" style="0" customWidth="1"/>
    <col min="12" max="12" width="7.75390625" style="0" customWidth="1"/>
    <col min="13" max="13" width="7.125" style="0" customWidth="1"/>
    <col min="14" max="14" width="10.25390625" style="0" customWidth="1"/>
  </cols>
  <sheetData>
    <row r="1" ht="12.75" hidden="1"/>
    <row r="2" ht="12.75" hidden="1">
      <c r="J2" t="s">
        <v>0</v>
      </c>
    </row>
    <row r="3" ht="12.75" hidden="1">
      <c r="I3" t="s">
        <v>1</v>
      </c>
    </row>
    <row r="4" spans="4:10" ht="12.75" hidden="1">
      <c r="D4" s="3"/>
      <c r="J4" t="s">
        <v>2</v>
      </c>
    </row>
    <row r="5" ht="12.75" hidden="1"/>
    <row r="6" ht="12.75" hidden="1">
      <c r="J6" t="s">
        <v>3</v>
      </c>
    </row>
    <row r="7" ht="12.75" hidden="1"/>
    <row r="8" ht="12.75" hidden="1"/>
    <row r="9" spans="3:10" ht="12.75" hidden="1">
      <c r="C9" s="1" t="s">
        <v>4</v>
      </c>
      <c r="D9" s="1"/>
      <c r="E9" s="1"/>
      <c r="F9" s="1"/>
      <c r="G9" s="1"/>
      <c r="H9" s="1"/>
      <c r="I9" s="1"/>
      <c r="J9" s="1"/>
    </row>
    <row r="10" spans="3:10" ht="12.75">
      <c r="C10" s="1"/>
      <c r="D10" s="1"/>
      <c r="E10" s="1"/>
      <c r="F10" s="1"/>
      <c r="G10" s="1"/>
      <c r="H10" s="1"/>
      <c r="I10" s="1"/>
      <c r="J10" s="1"/>
    </row>
    <row r="11" spans="3:9" ht="12.75">
      <c r="C11" s="1"/>
      <c r="D11" s="1"/>
      <c r="E11" s="1"/>
      <c r="F11" s="1"/>
      <c r="G11" s="1"/>
      <c r="H11" s="1"/>
      <c r="I11" s="1" t="s">
        <v>0</v>
      </c>
    </row>
    <row r="12" spans="3:8" ht="12.75">
      <c r="C12" s="1"/>
      <c r="D12" s="1"/>
      <c r="E12" s="1"/>
      <c r="F12" s="1"/>
      <c r="G12" s="1" t="s">
        <v>1</v>
      </c>
      <c r="H12" s="1"/>
    </row>
    <row r="13" spans="3:9" ht="12.75">
      <c r="C13" s="1"/>
      <c r="D13" s="1"/>
      <c r="E13" s="1"/>
      <c r="F13" s="1"/>
      <c r="G13" s="1"/>
      <c r="H13" s="1"/>
      <c r="I13" s="1" t="s">
        <v>2</v>
      </c>
    </row>
    <row r="14" spans="3:8" ht="12.75">
      <c r="C14" s="1"/>
      <c r="D14" s="1"/>
      <c r="E14" s="1"/>
      <c r="F14" s="1"/>
      <c r="G14" s="1"/>
      <c r="H14" s="1"/>
    </row>
    <row r="15" spans="3:9" ht="12.75">
      <c r="C15" s="1"/>
      <c r="D15" s="1"/>
      <c r="E15" s="1"/>
      <c r="F15" s="1"/>
      <c r="G15" s="1"/>
      <c r="H15" s="1"/>
      <c r="I15" s="1" t="s">
        <v>61</v>
      </c>
    </row>
    <row r="16" spans="3:8" ht="12.75">
      <c r="C16" s="1"/>
      <c r="D16" s="1"/>
      <c r="E16" s="1"/>
      <c r="F16" s="1"/>
      <c r="G16" s="1"/>
      <c r="H16" s="1"/>
    </row>
    <row r="17" spans="3:12" ht="12.75">
      <c r="C17" s="19" t="s">
        <v>60</v>
      </c>
      <c r="D17" s="19"/>
      <c r="E17" s="19"/>
      <c r="F17" s="19"/>
      <c r="G17" s="19"/>
      <c r="H17" s="19"/>
      <c r="I17" s="19"/>
      <c r="J17" s="19"/>
      <c r="K17" s="19"/>
      <c r="L17" s="19"/>
    </row>
    <row r="19" spans="1:14" ht="44.25" customHeight="1">
      <c r="A19" s="4" t="s">
        <v>5</v>
      </c>
      <c r="B19" s="4" t="s">
        <v>6</v>
      </c>
      <c r="C19" s="4" t="s">
        <v>7</v>
      </c>
      <c r="D19" s="4" t="s">
        <v>8</v>
      </c>
      <c r="E19" s="4" t="s">
        <v>9</v>
      </c>
      <c r="F19" s="4" t="s">
        <v>51</v>
      </c>
      <c r="G19" s="4" t="s">
        <v>10</v>
      </c>
      <c r="H19" s="4" t="s">
        <v>11</v>
      </c>
      <c r="I19" s="4" t="s">
        <v>13</v>
      </c>
      <c r="J19" s="4" t="s">
        <v>12</v>
      </c>
      <c r="K19" s="4" t="s">
        <v>14</v>
      </c>
      <c r="L19" s="4" t="s">
        <v>52</v>
      </c>
      <c r="M19" s="5" t="s">
        <v>58</v>
      </c>
      <c r="N19" s="2" t="s">
        <v>59</v>
      </c>
    </row>
    <row r="20" spans="1:14" ht="12.75">
      <c r="A20" s="2">
        <v>1</v>
      </c>
      <c r="B20" s="2">
        <v>2</v>
      </c>
      <c r="C20" s="2">
        <v>3</v>
      </c>
      <c r="D20" s="2">
        <v>4</v>
      </c>
      <c r="E20" s="2">
        <v>5</v>
      </c>
      <c r="F20" s="2">
        <v>6</v>
      </c>
      <c r="G20" s="2">
        <v>7</v>
      </c>
      <c r="H20" s="2">
        <v>8</v>
      </c>
      <c r="I20" s="2">
        <v>9</v>
      </c>
      <c r="J20" s="2">
        <v>10</v>
      </c>
      <c r="K20" s="2">
        <v>11</v>
      </c>
      <c r="L20" s="2">
        <v>12</v>
      </c>
      <c r="M20" s="2">
        <v>13</v>
      </c>
      <c r="N20" s="17">
        <v>14</v>
      </c>
    </row>
    <row r="21" spans="1:14" ht="22.5" hidden="1">
      <c r="A21" s="5">
        <v>1</v>
      </c>
      <c r="B21" s="5" t="s">
        <v>15</v>
      </c>
      <c r="C21" s="5" t="s">
        <v>16</v>
      </c>
      <c r="D21" s="5" t="s">
        <v>17</v>
      </c>
      <c r="E21" s="4">
        <v>1.397</v>
      </c>
      <c r="F21" s="4"/>
      <c r="G21" s="5">
        <v>111.21</v>
      </c>
      <c r="H21" s="7">
        <f>E21*G21</f>
        <v>155.36037</v>
      </c>
      <c r="I21" s="5" t="e">
        <f>#REF!*0.785</f>
        <v>#REF!</v>
      </c>
      <c r="J21" s="7" t="e">
        <f>#REF!+I21</f>
        <v>#REF!</v>
      </c>
      <c r="K21" s="5" t="e">
        <f>J21*0.1</f>
        <v>#REF!</v>
      </c>
      <c r="L21" s="7" t="e">
        <f>J21+K21</f>
        <v>#REF!</v>
      </c>
      <c r="M21" s="5"/>
      <c r="N21" s="8"/>
    </row>
    <row r="22" spans="1:14" ht="67.5" hidden="1">
      <c r="A22" s="5">
        <v>2</v>
      </c>
      <c r="B22" s="5" t="s">
        <v>18</v>
      </c>
      <c r="C22" s="5" t="s">
        <v>19</v>
      </c>
      <c r="D22" s="5" t="s">
        <v>20</v>
      </c>
      <c r="E22" s="4">
        <v>0.127</v>
      </c>
      <c r="F22" s="4"/>
      <c r="G22" s="5">
        <v>111.21</v>
      </c>
      <c r="H22" s="7">
        <f>E22*G22</f>
        <v>14.123669999999999</v>
      </c>
      <c r="I22" s="5" t="e">
        <f>#REF!*0.785</f>
        <v>#REF!</v>
      </c>
      <c r="J22" s="7" t="e">
        <f>#REF!+I22</f>
        <v>#REF!</v>
      </c>
      <c r="K22" s="5" t="e">
        <f aca="true" t="shared" si="0" ref="K22:K29">J22*0.1</f>
        <v>#REF!</v>
      </c>
      <c r="L22" s="7" t="e">
        <f aca="true" t="shared" si="1" ref="L22:L34">J22+K22</f>
        <v>#REF!</v>
      </c>
      <c r="M22" s="5"/>
      <c r="N22" s="8"/>
    </row>
    <row r="23" spans="1:14" ht="33.75" hidden="1">
      <c r="A23" s="5">
        <v>3</v>
      </c>
      <c r="B23" s="5" t="s">
        <v>21</v>
      </c>
      <c r="C23" s="5" t="s">
        <v>22</v>
      </c>
      <c r="D23" s="5" t="s">
        <v>25</v>
      </c>
      <c r="E23" s="4">
        <v>0.9</v>
      </c>
      <c r="F23" s="4"/>
      <c r="G23" s="5">
        <v>111.21</v>
      </c>
      <c r="H23" s="7">
        <f>E23*G23</f>
        <v>100.089</v>
      </c>
      <c r="I23" s="5" t="e">
        <f>#REF!*0.785</f>
        <v>#REF!</v>
      </c>
      <c r="J23" s="7" t="e">
        <f>#REF!+I23</f>
        <v>#REF!</v>
      </c>
      <c r="K23" s="5" t="e">
        <f t="shared" si="0"/>
        <v>#REF!</v>
      </c>
      <c r="L23" s="7" t="e">
        <f t="shared" si="1"/>
        <v>#REF!</v>
      </c>
      <c r="M23" s="5"/>
      <c r="N23" s="8"/>
    </row>
    <row r="24" spans="1:14" ht="33.75" hidden="1">
      <c r="A24" s="5">
        <v>4</v>
      </c>
      <c r="B24" s="5" t="s">
        <v>24</v>
      </c>
      <c r="C24" s="5" t="s">
        <v>23</v>
      </c>
      <c r="D24" s="5" t="s">
        <v>25</v>
      </c>
      <c r="E24" s="4">
        <v>0.21</v>
      </c>
      <c r="F24" s="4"/>
      <c r="G24" s="5">
        <v>111.21</v>
      </c>
      <c r="H24" s="7">
        <f>E24*G24</f>
        <v>23.3541</v>
      </c>
      <c r="I24" s="5" t="e">
        <f>#REF!*0.785</f>
        <v>#REF!</v>
      </c>
      <c r="J24" s="7" t="e">
        <f>#REF!+I24</f>
        <v>#REF!</v>
      </c>
      <c r="K24" s="5" t="e">
        <f t="shared" si="0"/>
        <v>#REF!</v>
      </c>
      <c r="L24" s="7" t="e">
        <f t="shared" si="1"/>
        <v>#REF!</v>
      </c>
      <c r="M24" s="5"/>
      <c r="N24" s="8"/>
    </row>
    <row r="25" spans="1:14" ht="56.25" hidden="1">
      <c r="A25" s="5"/>
      <c r="B25" s="5"/>
      <c r="C25" s="5" t="s">
        <v>29</v>
      </c>
      <c r="D25" s="5"/>
      <c r="E25" s="4"/>
      <c r="F25" s="4"/>
      <c r="G25" s="5"/>
      <c r="H25" s="7"/>
      <c r="I25" s="5" t="e">
        <f>#REF!*0.785</f>
        <v>#REF!</v>
      </c>
      <c r="J25" s="7" t="e">
        <f>#REF!+I25</f>
        <v>#REF!</v>
      </c>
      <c r="K25" s="5" t="e">
        <f t="shared" si="0"/>
        <v>#REF!</v>
      </c>
      <c r="L25" s="7" t="e">
        <f t="shared" si="1"/>
        <v>#REF!</v>
      </c>
      <c r="M25" s="5"/>
      <c r="N25" s="8"/>
    </row>
    <row r="26" spans="1:14" ht="22.5" hidden="1">
      <c r="A26" s="5">
        <v>5</v>
      </c>
      <c r="B26" s="5" t="s">
        <v>26</v>
      </c>
      <c r="C26" s="6" t="s">
        <v>30</v>
      </c>
      <c r="D26" s="5" t="s">
        <v>34</v>
      </c>
      <c r="E26" s="7">
        <v>2</v>
      </c>
      <c r="F26" s="7"/>
      <c r="G26" s="5">
        <v>111.21</v>
      </c>
      <c r="H26" s="7">
        <f>E26*G26</f>
        <v>222.42</v>
      </c>
      <c r="I26" s="5" t="e">
        <f>#REF!*0.785</f>
        <v>#REF!</v>
      </c>
      <c r="J26" s="7" t="e">
        <f>#REF!+I26</f>
        <v>#REF!</v>
      </c>
      <c r="K26" s="5" t="e">
        <f t="shared" si="0"/>
        <v>#REF!</v>
      </c>
      <c r="L26" s="7" t="e">
        <f t="shared" si="1"/>
        <v>#REF!</v>
      </c>
      <c r="M26" s="5"/>
      <c r="N26" s="8"/>
    </row>
    <row r="27" spans="1:14" ht="22.5" hidden="1">
      <c r="A27" s="5">
        <v>6</v>
      </c>
      <c r="B27" s="5" t="s">
        <v>27</v>
      </c>
      <c r="C27" s="5" t="s">
        <v>31</v>
      </c>
      <c r="D27" s="5" t="s">
        <v>35</v>
      </c>
      <c r="E27" s="7">
        <v>0.85</v>
      </c>
      <c r="F27" s="7"/>
      <c r="G27" s="5">
        <v>111.21</v>
      </c>
      <c r="H27" s="7">
        <f>E27*G27</f>
        <v>94.5285</v>
      </c>
      <c r="I27" s="5" t="e">
        <f>#REF!*0.785</f>
        <v>#REF!</v>
      </c>
      <c r="J27" s="7" t="e">
        <f>#REF!+I27</f>
        <v>#REF!</v>
      </c>
      <c r="K27" s="5" t="e">
        <f t="shared" si="0"/>
        <v>#REF!</v>
      </c>
      <c r="L27" s="7" t="e">
        <f t="shared" si="1"/>
        <v>#REF!</v>
      </c>
      <c r="M27" s="5"/>
      <c r="N27" s="8"/>
    </row>
    <row r="28" spans="1:14" ht="22.5" hidden="1">
      <c r="A28" s="5">
        <v>7</v>
      </c>
      <c r="B28" s="4" t="s">
        <v>28</v>
      </c>
      <c r="C28" s="5" t="s">
        <v>32</v>
      </c>
      <c r="D28" s="5" t="s">
        <v>36</v>
      </c>
      <c r="E28" s="7">
        <v>0.89</v>
      </c>
      <c r="F28" s="7"/>
      <c r="G28" s="5">
        <v>111.21</v>
      </c>
      <c r="H28" s="7">
        <f>E28*G28</f>
        <v>98.9769</v>
      </c>
      <c r="I28" s="5" t="e">
        <f>#REF!*0.785</f>
        <v>#REF!</v>
      </c>
      <c r="J28" s="7" t="e">
        <f>#REF!+I28</f>
        <v>#REF!</v>
      </c>
      <c r="K28" s="5" t="e">
        <f t="shared" si="0"/>
        <v>#REF!</v>
      </c>
      <c r="L28" s="7" t="e">
        <f t="shared" si="1"/>
        <v>#REF!</v>
      </c>
      <c r="M28" s="5"/>
      <c r="N28" s="8"/>
    </row>
    <row r="29" spans="1:14" ht="22.5" hidden="1">
      <c r="A29" s="5">
        <v>8</v>
      </c>
      <c r="B29" s="4" t="s">
        <v>28</v>
      </c>
      <c r="C29" s="5" t="s">
        <v>33</v>
      </c>
      <c r="D29" s="5" t="s">
        <v>36</v>
      </c>
      <c r="E29" s="7">
        <v>1.53</v>
      </c>
      <c r="F29" s="7"/>
      <c r="G29" s="5">
        <v>111.21</v>
      </c>
      <c r="H29" s="7">
        <f>E29*G29</f>
        <v>170.1513</v>
      </c>
      <c r="I29" s="5" t="e">
        <f>#REF!*0.785</f>
        <v>#REF!</v>
      </c>
      <c r="J29" s="7" t="e">
        <f>#REF!+I29</f>
        <v>#REF!</v>
      </c>
      <c r="K29" s="5" t="e">
        <f t="shared" si="0"/>
        <v>#REF!</v>
      </c>
      <c r="L29" s="7" t="e">
        <f t="shared" si="1"/>
        <v>#REF!</v>
      </c>
      <c r="M29" s="5"/>
      <c r="N29" s="8"/>
    </row>
    <row r="30" spans="1:14" ht="46.5" customHeight="1" hidden="1">
      <c r="A30" s="5"/>
      <c r="B30" s="5" t="s">
        <v>37</v>
      </c>
      <c r="C30" s="4" t="s">
        <v>38</v>
      </c>
      <c r="D30" s="5" t="s">
        <v>44</v>
      </c>
      <c r="E30" s="7">
        <v>3.96</v>
      </c>
      <c r="F30" s="7"/>
      <c r="G30" s="5">
        <v>111.21</v>
      </c>
      <c r="H30" s="7">
        <f>E30*G30</f>
        <v>440.3916</v>
      </c>
      <c r="I30" s="7">
        <f>H30*0.785</f>
        <v>345.707406</v>
      </c>
      <c r="J30" s="7">
        <f>H30+I30</f>
        <v>786.0990059999999</v>
      </c>
      <c r="K30" s="7">
        <f>J30*0.1</f>
        <v>78.6099006</v>
      </c>
      <c r="L30" s="7">
        <f t="shared" si="1"/>
        <v>864.7089065999999</v>
      </c>
      <c r="M30" s="7">
        <f>L30*0.18</f>
        <v>155.64760318799998</v>
      </c>
      <c r="N30" s="7">
        <f>L30+M30</f>
        <v>1020.3565097879998</v>
      </c>
    </row>
    <row r="31" spans="1:14" ht="45" hidden="1">
      <c r="A31" s="5"/>
      <c r="B31" s="5" t="s">
        <v>39</v>
      </c>
      <c r="C31" s="5" t="s">
        <v>41</v>
      </c>
      <c r="D31" s="4" t="s">
        <v>45</v>
      </c>
      <c r="E31" s="5">
        <v>0.58</v>
      </c>
      <c r="F31" s="5"/>
      <c r="G31" s="5">
        <v>111.21</v>
      </c>
      <c r="H31" s="7">
        <v>64.5</v>
      </c>
      <c r="I31" s="7">
        <f>H31*0.785</f>
        <v>50.6325</v>
      </c>
      <c r="J31" s="7">
        <f>H31+I31</f>
        <v>115.1325</v>
      </c>
      <c r="K31" s="7">
        <f>J31*0.1</f>
        <v>11.51325</v>
      </c>
      <c r="L31" s="7">
        <f t="shared" si="1"/>
        <v>126.64574999999999</v>
      </c>
      <c r="M31" s="7">
        <f>L31*0.18</f>
        <v>22.796235</v>
      </c>
      <c r="N31" s="7">
        <f>L31+M31</f>
        <v>149.441985</v>
      </c>
    </row>
    <row r="32" spans="1:14" ht="33.75" hidden="1">
      <c r="A32" s="5"/>
      <c r="B32" s="5" t="s">
        <v>40</v>
      </c>
      <c r="C32" s="5" t="s">
        <v>42</v>
      </c>
      <c r="D32" s="5" t="s">
        <v>17</v>
      </c>
      <c r="E32" s="5">
        <v>0.69</v>
      </c>
      <c r="F32" s="5"/>
      <c r="G32" s="5">
        <v>111.21</v>
      </c>
      <c r="H32" s="7">
        <f>E32*G32</f>
        <v>76.7349</v>
      </c>
      <c r="I32" s="7">
        <f>H32*0.785</f>
        <v>60.2368965</v>
      </c>
      <c r="J32" s="7">
        <f>H32+I32</f>
        <v>136.97179649999998</v>
      </c>
      <c r="K32" s="7">
        <f>J32*0.1</f>
        <v>13.697179649999999</v>
      </c>
      <c r="L32" s="7">
        <f t="shared" si="1"/>
        <v>150.66897615</v>
      </c>
      <c r="M32" s="7">
        <f>L32*0.18</f>
        <v>27.120415706999996</v>
      </c>
      <c r="N32" s="7">
        <f>L32+M32</f>
        <v>177.789391857</v>
      </c>
    </row>
    <row r="33" spans="1:14" ht="22.5">
      <c r="A33" s="5">
        <v>1</v>
      </c>
      <c r="B33" s="5" t="s">
        <v>62</v>
      </c>
      <c r="C33" s="5" t="s">
        <v>56</v>
      </c>
      <c r="D33" s="5" t="s">
        <v>57</v>
      </c>
      <c r="E33" s="5">
        <v>0.25</v>
      </c>
      <c r="F33" s="5">
        <v>1</v>
      </c>
      <c r="G33" s="13">
        <v>121.83</v>
      </c>
      <c r="H33" s="7">
        <f>E33*F33*G33</f>
        <v>30.4575</v>
      </c>
      <c r="I33" s="7">
        <f>H33*0.785</f>
        <v>23.9091375</v>
      </c>
      <c r="J33" s="7">
        <f>H33+I33</f>
        <v>54.366637499999996</v>
      </c>
      <c r="K33" s="7">
        <f>J33*0.1</f>
        <v>5.43666375</v>
      </c>
      <c r="L33" s="7">
        <f t="shared" si="1"/>
        <v>59.80330125</v>
      </c>
      <c r="M33" s="7">
        <f>L33*0.18</f>
        <v>10.764594225</v>
      </c>
      <c r="N33" s="7">
        <f>L33+M33</f>
        <v>70.567895475</v>
      </c>
    </row>
    <row r="34" spans="1:14" ht="12.75">
      <c r="A34" s="5">
        <v>2</v>
      </c>
      <c r="B34" s="5"/>
      <c r="C34" s="5" t="s">
        <v>43</v>
      </c>
      <c r="D34" s="5" t="s">
        <v>57</v>
      </c>
      <c r="E34" s="5">
        <v>0.25</v>
      </c>
      <c r="F34" s="5">
        <v>1</v>
      </c>
      <c r="G34" s="14">
        <v>230</v>
      </c>
      <c r="H34" s="7">
        <f>E34*F34*G34</f>
        <v>57.5</v>
      </c>
      <c r="I34" s="7">
        <f>H34*0.785</f>
        <v>45.1375</v>
      </c>
      <c r="J34" s="7">
        <f>H34+I34</f>
        <v>102.6375</v>
      </c>
      <c r="K34" s="7">
        <f>J34*0.1</f>
        <v>10.263750000000002</v>
      </c>
      <c r="L34" s="7">
        <f t="shared" si="1"/>
        <v>112.90125</v>
      </c>
      <c r="M34" s="7">
        <f>L34*0.18</f>
        <v>20.322225</v>
      </c>
      <c r="N34" s="7">
        <f>L34+M34</f>
        <v>133.223475</v>
      </c>
    </row>
    <row r="35" spans="1:14" ht="12.75">
      <c r="A35" s="8"/>
      <c r="B35" s="9"/>
      <c r="C35" s="8" t="s">
        <v>53</v>
      </c>
      <c r="D35" s="8"/>
      <c r="E35" s="9"/>
      <c r="F35" s="9"/>
      <c r="G35" s="9"/>
      <c r="H35" s="9"/>
      <c r="I35" s="9"/>
      <c r="J35" s="9"/>
      <c r="K35" s="9"/>
      <c r="L35" s="9"/>
      <c r="M35" s="12"/>
      <c r="N35" s="16"/>
    </row>
    <row r="36" spans="1:14" ht="12.75">
      <c r="A36" s="8"/>
      <c r="B36" s="8"/>
      <c r="C36" s="8" t="s">
        <v>54</v>
      </c>
      <c r="D36" s="8"/>
      <c r="E36" s="9"/>
      <c r="F36" s="9"/>
      <c r="G36" s="9"/>
      <c r="H36" s="9"/>
      <c r="I36" s="9"/>
      <c r="J36" s="9"/>
      <c r="K36" s="9"/>
      <c r="L36" s="9"/>
      <c r="M36" s="12"/>
      <c r="N36" s="18">
        <f>SUM(N33:N35)</f>
        <v>203.791370475</v>
      </c>
    </row>
    <row r="37" spans="1:13" ht="12.75">
      <c r="A37" s="10"/>
      <c r="B37" s="10"/>
      <c r="C37" s="10"/>
      <c r="D37" s="10"/>
      <c r="E37" s="11"/>
      <c r="F37" s="11"/>
      <c r="G37" s="11"/>
      <c r="H37" s="11"/>
      <c r="I37" s="11"/>
      <c r="J37" s="11"/>
      <c r="K37" s="11"/>
      <c r="L37" s="11"/>
      <c r="M37" s="15"/>
    </row>
    <row r="38" spans="1:13" ht="12.75">
      <c r="A38" s="10"/>
      <c r="B38" s="10"/>
      <c r="C38" s="10"/>
      <c r="D38" s="10"/>
      <c r="E38" s="11"/>
      <c r="F38" s="11"/>
      <c r="G38" s="11"/>
      <c r="H38" s="11"/>
      <c r="I38" s="11"/>
      <c r="J38" s="11"/>
      <c r="K38" s="11"/>
      <c r="L38" s="11"/>
      <c r="M38" s="15"/>
    </row>
    <row r="39" spans="1:13" ht="12.75">
      <c r="A39" s="10"/>
      <c r="B39" s="10" t="s">
        <v>50</v>
      </c>
      <c r="C39" s="10"/>
      <c r="D39" s="10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0"/>
      <c r="B40" s="10"/>
      <c r="C40" s="10"/>
      <c r="D40" s="10"/>
      <c r="E40" s="11"/>
      <c r="F40" s="11"/>
      <c r="G40" s="11"/>
      <c r="H40" s="11"/>
      <c r="I40" s="11"/>
      <c r="J40" s="11"/>
      <c r="K40" s="11"/>
      <c r="L40" s="11"/>
      <c r="M40" s="11"/>
    </row>
    <row r="41" ht="12.75" hidden="1"/>
    <row r="42" ht="12.75" hidden="1">
      <c r="B42" t="s">
        <v>46</v>
      </c>
    </row>
    <row r="43" ht="12.75" hidden="1">
      <c r="B43" t="s">
        <v>47</v>
      </c>
    </row>
    <row r="44" ht="12.75" hidden="1">
      <c r="B44" t="s">
        <v>48</v>
      </c>
    </row>
    <row r="45" ht="12.75" hidden="1">
      <c r="C45" t="s">
        <v>49</v>
      </c>
    </row>
    <row r="46" ht="12.75" hidden="1"/>
    <row r="47" ht="12.75" hidden="1"/>
    <row r="49" ht="12.75">
      <c r="D49" t="s">
        <v>55</v>
      </c>
    </row>
  </sheetData>
  <mergeCells count="1">
    <mergeCell ref="C17:L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XTreme</cp:lastModifiedBy>
  <cp:lastPrinted>2010-01-27T05:02:14Z</cp:lastPrinted>
  <dcterms:created xsi:type="dcterms:W3CDTF">2008-07-23T04:27:42Z</dcterms:created>
  <dcterms:modified xsi:type="dcterms:W3CDTF">2010-01-27T05:02:46Z</dcterms:modified>
  <cp:category/>
  <cp:version/>
  <cp:contentType/>
  <cp:contentStatus/>
</cp:coreProperties>
</file>